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<sst xmlns="http://schemas.openxmlformats.org/spreadsheetml/2006/main" count="108" uniqueCount="108">
  <si>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ВСЕГО РАСХОДОВ</t>
  </si>
  <si>
    <t>Раздел, подраздел</t>
  </si>
  <si>
    <t>Наименование муниципальной программы и подпрограммы</t>
  </si>
  <si>
    <t>Первоначальный план на 2016 год</t>
  </si>
  <si>
    <t>Уточненный план на 2016 год</t>
  </si>
  <si>
    <t>Отклонение ( 2016-2015 год)</t>
  </si>
  <si>
    <t>Муниципальная программа 1 "Повышение эффективности бюджетных расходов муниципального образования сельское поселение Териберка Кольского района Мурманской области" на 2015-2017 годы</t>
  </si>
  <si>
    <t>Подпрограмма 1" Прочие направления расходов на реализацию муниципальной программы " Повышение эффективности бюджетных расходов МО с.п.Териберка" на 2015-2017 годы. Основное мероприятие 1. Обеспечение деятельности администрации муниципального образования сельское поселение Териберка Кольского района Мурманской области по выполнению муниципальных функций и государственных полномочий</t>
  </si>
  <si>
    <t>01 1 00 00000</t>
  </si>
  <si>
    <t>01 1 01 00000</t>
  </si>
  <si>
    <t>Муниципальная программа 2 " Развитие сети автомобильных дорог общего пользования местного значения в муниципальном образовании сельское поселение Териберка Кольского района Мурманской области" на 2015-2018 годы</t>
  </si>
  <si>
    <t>Подпрограмма 1 " Обслуживание сети автомобильных дорог общего пользования местного значения, поддержание ее технического состояния на уровне, соответствующем нормативным требованиям". Основное мероприятие 1. Обслуживание дороги общего значения в МО с.п.Териберка</t>
  </si>
  <si>
    <t>02 0 00 00000</t>
  </si>
  <si>
    <t>02 1 01 00000</t>
  </si>
  <si>
    <t>Муниципальная программа 3 "Развитие информационного общества и формирование электронного правительства в муниципальном образовании сельское поселение Териберка Кольского района Мурманской области» на 2015-2018 годы</t>
  </si>
  <si>
    <t>03 0 00 00000</t>
  </si>
  <si>
    <t>Подпрограмма 1 "Обеспечение доступности для граждан информации о деятельности органов местного самоуправления и оказываемых ими муниципальных услугах".</t>
  </si>
  <si>
    <t>03 1 00 00000</t>
  </si>
  <si>
    <t>Основное мероприятие 1. Техническая поддержка официального сайта муниципального образования сельское поселение Териберка Кольского района Мурманской области обслуживание информационно - телекоммуникационной системы.</t>
  </si>
  <si>
    <t>03 1 01 00000</t>
  </si>
  <si>
    <t>Подпрограмма 2 "Обеспечение  работников органов местного самоуправления к сети Интернет"</t>
  </si>
  <si>
    <t>03 2 00 00000</t>
  </si>
  <si>
    <r>
      <t>Основное мероприятие 1. Э</t>
    </r>
    <r>
      <rPr>
        <sz val="10"/>
        <rFont val="Times New Roman"/>
        <family val="1"/>
      </rPr>
      <t>ксплуатация систем передачи данных</t>
    </r>
  </si>
  <si>
    <t>03 2 01 00000</t>
  </si>
  <si>
    <t>Подпрограмма 3 "Обеспечение надежной работы специализированных программ"</t>
  </si>
  <si>
    <t>03 3 00 00000</t>
  </si>
  <si>
    <t>Основное мероприятие 1. Техническая поддержка специализированного программного обеспечения</t>
  </si>
  <si>
    <t>03 3 01 00000</t>
  </si>
  <si>
    <t>Подпрограмма 4 "Обеспечение надежной работы специализированной программы "АРМ-Муниципал"</t>
  </si>
  <si>
    <t>03 4 00 00000</t>
  </si>
  <si>
    <t>Основное мероприятие 1. Работа специализированной программы "АРМ-Муниципал"</t>
  </si>
  <si>
    <t>03 4 01 00000</t>
  </si>
  <si>
    <t>Софинансирование из местного бюджета на техническое сопровождение программного обеспечения "Система автоматизированного рабочего места муниципального образования"</t>
  </si>
  <si>
    <t>03 4 01 S0570</t>
  </si>
  <si>
    <t>Муниципальная  программа 4«Подготовка объектов и систем жизнеобеспечения к работе в осенне-зимний период на территории муниципального образования сельское поселение Териберка Кольского района Мурманской области» на 2014-2017 годы</t>
  </si>
  <si>
    <t>04 0 00 00000</t>
  </si>
  <si>
    <t>Подпрограмма 1 "Подготовка объектов и систем жизнеобеспечения сельского поселения Териберка Кольского района Мурманской области к работе в осенне-зимний период"</t>
  </si>
  <si>
    <t>04 1 00 00000</t>
  </si>
  <si>
    <t>Основное мероприятие 1. Ремонт объектов жилищно-коммунального хозяйства</t>
  </si>
  <si>
    <t>04 1 01 00000</t>
  </si>
  <si>
    <t>Муниципальная программа 5 "Развитие муниципального управления в муниципальном образовании сельское поселение Териберка Кольского района Мурманской области" на 2015-2017 годы</t>
  </si>
  <si>
    <t>05 0 00 00000</t>
  </si>
  <si>
    <t>Подпрограмма 1 "Обеспечение деятельности и функций администрации муниципального образования сельское поселение Териберка Кольского района Мурманской области"</t>
  </si>
  <si>
    <t>05 1 00 00000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</si>
  <si>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муниципального образования сельское поселение Териберка</t>
  </si>
  <si>
    <t>05 1 01 00000</t>
  </si>
  <si>
    <t xml:space="preserve">Муниципальная программа 6 "Погашение просроченной кредиторской задолженности муниципального образования сельское поселение Териберка Кольского района Мурманской области" на 2015-2020 годы </t>
  </si>
  <si>
    <t>06 0 00 00000</t>
  </si>
  <si>
    <t>Подпрограмма 1 " Погашение просроченной кредиторской задолженности"</t>
  </si>
  <si>
    <t>06 1 00 00000</t>
  </si>
  <si>
    <t>Основное мероприятие 1. Погашение просроченной кредиторской задолженности</t>
  </si>
  <si>
    <t>06 1 01 00000</t>
  </si>
  <si>
    <t>Муниципальная программа 7 «Развитие культуры в муниципальном образовании сельское поселение Териберка Кольского района Мурманской области» на 2015-2018 годы</t>
  </si>
  <si>
    <t>07 0 00 00000</t>
  </si>
  <si>
    <t>Подпрограмма 1 "Сохранение и развитие культурно-досуговой деятельности муниципального образования сельское поселение Териберка Кольского района Мурманской области"</t>
  </si>
  <si>
    <t>07 1 00 00000</t>
  </si>
  <si>
    <t>Основное мероприятие 1. Осуществление культурно-досуговых функций</t>
  </si>
  <si>
    <t>07 1 01 00000</t>
  </si>
  <si>
    <t>Подпрограмма 2 "Формирование и обеспечение  сохранности библиотечного фонда, организация библиотечного, библиографического и информационного обслуживания"</t>
  </si>
  <si>
    <t>07 2 00 00000</t>
  </si>
  <si>
    <t>Основное мероприятие 1. Осуществление функций библиотечного обслуживания населения</t>
  </si>
  <si>
    <t>07 2 01 00000</t>
  </si>
  <si>
    <t>Подпрограмма 3 "Повышение фонда оплаты труда работникам муниципальных учреждений культуры согласно Указам Президента Российской Федерации"</t>
  </si>
  <si>
    <t>07 3 00 00000</t>
  </si>
  <si>
    <t>Основное мероприятие 1. Повышение фонда оплаты труда работникам муниципальных учреждений культуры</t>
  </si>
  <si>
    <t>07 3 01 00000</t>
  </si>
  <si>
    <t>Подпрограмма 4.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</si>
  <si>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07 4 00 00000</t>
  </si>
  <si>
    <t>Основное мероприятие 1. Меры социальной поддержки работникам муниципальных учреждений кульуры, работающих в сельской местности</t>
  </si>
  <si>
    <t>07 4 01 00000</t>
  </si>
  <si>
    <t>Подпрограмма 5. Оплата коммунальных услуг муниципальных бюджетных учреждений</t>
  </si>
  <si>
    <t>07 5 00 00000</t>
  </si>
  <si>
    <t>Основное мероприятие 1. Оплата коммунальных услуг</t>
  </si>
  <si>
    <t>07 5 01 00000</t>
  </si>
  <si>
    <t>Подпрограмма 6. Установка пожарной сигнализации в МБУ ЦПБ "Териберка"</t>
  </si>
  <si>
    <t>07 6 00 00000</t>
  </si>
  <si>
    <t>Основное мероприятие 1. Установка пожарной сигнализации в МБУ ЦПБ "Териберка"</t>
  </si>
  <si>
    <t>07 6 01 00000</t>
  </si>
  <si>
    <t>Подпрограмма 7. Подписка на периодические издания</t>
  </si>
  <si>
    <t>07 7 00 00000</t>
  </si>
  <si>
    <t>Основное мероприятие 1. Подписка на периодические издания</t>
  </si>
  <si>
    <t>07 7 01 00000</t>
  </si>
  <si>
    <t>Муниципальная программа 8 "Осуществление мероприятий по отлову и содержанию безнадзорных животных на территории муниципального образования сельское поселение Териберка Кольского района Мурманской области" на 2016 год</t>
  </si>
  <si>
    <t>08 0 00 00000</t>
  </si>
  <si>
    <t>Подпрограмма 1 "Осуществление деятельности по отлову и содержанию безнадзорных животных</t>
  </si>
  <si>
    <t>08 1 00 00000</t>
  </si>
  <si>
    <t>Основное мероприятие 1. Мероприятия по отлову и содержанию безнадзорных животных</t>
  </si>
  <si>
    <t>08 1 01 00000</t>
  </si>
  <si>
    <t>Подпрограмма 2 " Организация осуществления деятельности по отлову и содержанию безнадзорных животных"</t>
  </si>
  <si>
    <t>08 2 00 00000</t>
  </si>
  <si>
    <t>Основное мероприятие 1. Осуществление деятельности по отлову и содержанию безнадзорных животных</t>
  </si>
  <si>
    <t>08 2 01 00000</t>
  </si>
  <si>
    <t>Муниципальная программа 9 " Погашение кредиторской задолженности муниципального образования сельское поселение Териберка Кольского района Мурманской области" на 2015-2020 годы</t>
  </si>
  <si>
    <t>09 0 00 00000</t>
  </si>
  <si>
    <t>Подпрограмма 1 " Погашение кредиторской задолженности"</t>
  </si>
  <si>
    <t>09 1 00 00000</t>
  </si>
  <si>
    <t>Основное мероприятие 1. Погашение кредиторской задолженности</t>
  </si>
  <si>
    <t>09 1 01 00000</t>
  </si>
  <si>
    <t>Муниципальная программа 10 "Проведение капитального ремонта в многоквартирных домах на территории сельского поселения Териберка Кольского района Мурманской области" на 2016-2018 годы и на плановый период до 2023 года"</t>
  </si>
  <si>
    <t>10 0 00 00000</t>
  </si>
  <si>
    <t>Подпрограмма 1 " Проведение капитального ремонта в многоквартирных домах на территории сельского поселения Териберка Кольского района Мурманской области"</t>
  </si>
  <si>
    <t>10 1 00 00000</t>
  </si>
  <si>
    <t>Основное мероприятие 1. Обеспечение проведения капитального ремонта многоквартирных домов муниципального образования</t>
  </si>
  <si>
    <t>10 1 01 00000</t>
  </si>
  <si>
    <t>Исполнено на 01.01.2017</t>
  </si>
  <si>
    <t>Исполнено на 01.01.2016</t>
  </si>
  <si>
    <t>Аналитические данные о расходах бюджета муниципального образования сельское поселение Териберка Кольского района Мурманской области по муниципальным программам 2016 год в сравнении с 2015 годом</t>
  </si>
  <si>
    <t>Приложение 3                                                                                                                                          к Решению Совета депутатов МО с.п.Териберка                                                                                    " Об исполнении бюджета за 2016 год" №10 от 29.03.2017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</si>
</sst>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\100"/>
    <numFmt numFmtId="178" formatCode="[$-FC19]d\ mmmm\ yyyy\ &quot;г.&quot;"/>
    <numFmt numFmtId="17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179" fontId="45" fillId="0" borderId="10" xfId="0" applyNumberFormat="1" applyFont="1" applyBorder="1" applyAlignment="1">
      <alignment horizontal="center" wrapText="1"/>
    </xf>
    <xf numFmtId="179" fontId="47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9" fontId="5" fillId="0" borderId="14" xfId="0" applyNumberFormat="1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79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2" fontId="4" fillId="0" borderId="12" xfId="0" applyNumberFormat="1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2" fontId="5" fillId="0" borderId="14" xfId="0" applyNumberFormat="1" applyFont="1" applyBorder="1" applyAlignment="1">
      <alignment horizontal="justify" wrapText="1"/>
    </xf>
    <xf numFmtId="2" fontId="5" fillId="0" borderId="13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justify"/>
    </xf>
    <xf numFmtId="0" fontId="6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justify" wrapText="1"/>
    </xf>
    <xf numFmtId="2" fontId="5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horizontal="center" vertical="top"/>
    </xf>
    <xf numFmtId="0" fontId="45" fillId="0" borderId="0" xfId="0" applyFont="1" applyAlignment="1">
      <alignment horizontal="right" wrapText="1"/>
    </xf>
    <xf numFmtId="0" fontId="45" fillId="33" borderId="16" xfId="0" applyFont="1" applyFill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"/>
  <sheetViews>
    <sheetView tabSelected="1" zoomScalePageLayoutView="0" workbookViewId="0" topLeftCell="C1">
      <selection activeCell="B5" sqref="B5:G5"/>
    </sheetView>
  </sheetViews>
  <sheetFormatPr defaultColWidth="9.140625" defaultRowHeight="15"/>
  <cols>
    <col min="1" max="1" width="3.28125" style="0" customWidth="1"/>
    <col min="2" max="2" width="53.7109375" style="0" customWidth="1"/>
    <col min="3" max="3" width="34.28125" style="0" customWidth="1"/>
    <col min="4" max="5" width="21.00390625" style="0" customWidth="1"/>
    <col min="6" max="8" width="22.140625" style="0" customWidth="1"/>
  </cols>
  <sheetData>
    <row r="2" ht="15.75">
      <c r="B2" s="1"/>
    </row>
    <row r="3" spans="2:9" ht="23.25" customHeight="1">
      <c r="B3" s="2"/>
      <c r="C3" s="2"/>
      <c r="D3" s="2"/>
      <c r="E3" s="38"/>
      <c r="F3" s="38"/>
      <c r="G3" s="38"/>
      <c r="H3" s="38"/>
      <c r="I3" s="3"/>
    </row>
    <row r="4" spans="2:9" ht="58.5" customHeight="1">
      <c r="B4" s="2"/>
      <c r="C4" s="2"/>
      <c r="D4" s="2"/>
      <c r="E4" s="38" t="s">
        <v>107</v>
      </c>
      <c r="F4" s="38"/>
      <c r="G4" s="38"/>
      <c r="H4" s="38"/>
      <c r="I4" s="3"/>
    </row>
    <row r="5" spans="2:9" ht="44.25" customHeight="1">
      <c r="B5" s="45" t="s">
        <v>106</v>
      </c>
      <c r="C5" s="45"/>
      <c r="D5" s="45"/>
      <c r="E5" s="45"/>
      <c r="F5" s="45"/>
      <c r="G5" s="45"/>
      <c r="H5" s="15"/>
      <c r="I5" s="3"/>
    </row>
    <row r="6" spans="2:9" ht="15.75" thickBot="1">
      <c r="B6" s="2"/>
      <c r="C6" s="4"/>
      <c r="D6" s="4"/>
      <c r="E6" s="4"/>
      <c r="F6" s="4"/>
      <c r="G6" s="4"/>
      <c r="H6" s="4"/>
      <c r="I6" s="3"/>
    </row>
    <row r="7" spans="2:9" ht="84" customHeight="1">
      <c r="B7" s="41" t="s">
        <v>2</v>
      </c>
      <c r="C7" s="46" t="s">
        <v>1</v>
      </c>
      <c r="D7" s="39" t="s">
        <v>3</v>
      </c>
      <c r="E7" s="39" t="s">
        <v>4</v>
      </c>
      <c r="F7" s="41" t="s">
        <v>104</v>
      </c>
      <c r="G7" s="41" t="s">
        <v>105</v>
      </c>
      <c r="H7" s="41" t="s">
        <v>5</v>
      </c>
      <c r="I7" s="3"/>
    </row>
    <row r="8" spans="2:9" ht="15.75" customHeight="1" hidden="1" thickBot="1">
      <c r="B8" s="42"/>
      <c r="C8" s="47"/>
      <c r="D8" s="40"/>
      <c r="E8" s="40"/>
      <c r="F8" s="44"/>
      <c r="G8" s="44"/>
      <c r="H8" s="42"/>
      <c r="I8" s="3"/>
    </row>
    <row r="9" spans="2:9" ht="15.75" thickBot="1">
      <c r="B9" s="43"/>
      <c r="C9" s="48"/>
      <c r="D9" s="5"/>
      <c r="E9" s="5"/>
      <c r="F9" s="43"/>
      <c r="G9" s="43"/>
      <c r="H9" s="43"/>
      <c r="I9" s="3"/>
    </row>
    <row r="10" spans="2:9" ht="15.75" thickBot="1">
      <c r="B10" s="29">
        <v>1</v>
      </c>
      <c r="C10" s="7">
        <v>2</v>
      </c>
      <c r="D10" s="8">
        <v>3</v>
      </c>
      <c r="E10" s="8">
        <v>4</v>
      </c>
      <c r="F10" s="9">
        <v>4</v>
      </c>
      <c r="G10" s="9">
        <v>5</v>
      </c>
      <c r="H10" s="9">
        <v>7</v>
      </c>
      <c r="I10" s="3"/>
    </row>
    <row r="11" spans="2:9" ht="52.5" thickBot="1">
      <c r="B11" s="30" t="s">
        <v>6</v>
      </c>
      <c r="C11" s="16" t="s">
        <v>8</v>
      </c>
      <c r="D11" s="11">
        <f>SUM(D12)</f>
        <v>210</v>
      </c>
      <c r="E11" s="11">
        <f>SUM(E12)</f>
        <v>1087.4</v>
      </c>
      <c r="F11" s="11">
        <f>SUM(F12)</f>
        <v>1063.3</v>
      </c>
      <c r="G11" s="11">
        <f>SUM(G12)</f>
        <v>263.8</v>
      </c>
      <c r="H11" s="11">
        <f aca="true" t="shared" si="0" ref="H11:H60">SUM(F11-G11)</f>
        <v>799.5</v>
      </c>
      <c r="I11" s="3"/>
    </row>
    <row r="12" spans="2:9" ht="103.5" thickBot="1">
      <c r="B12" s="31" t="s">
        <v>7</v>
      </c>
      <c r="C12" s="13" t="s">
        <v>9</v>
      </c>
      <c r="D12" s="10">
        <v>210</v>
      </c>
      <c r="E12" s="10">
        <v>1087.4</v>
      </c>
      <c r="F12" s="10">
        <v>1063.3</v>
      </c>
      <c r="G12" s="10">
        <v>263.8</v>
      </c>
      <c r="H12" s="10">
        <f t="shared" si="0"/>
        <v>799.5</v>
      </c>
      <c r="I12" s="3"/>
    </row>
    <row r="13" spans="2:9" ht="52.5" thickBot="1">
      <c r="B13" s="30" t="s">
        <v>10</v>
      </c>
      <c r="C13" s="17" t="s">
        <v>12</v>
      </c>
      <c r="D13" s="11">
        <f>SUM(D14)</f>
        <v>482.7</v>
      </c>
      <c r="E13" s="11">
        <f>SUM(E14)</f>
        <v>775.6</v>
      </c>
      <c r="F13" s="11">
        <f>SUM(F14)</f>
        <v>771.5</v>
      </c>
      <c r="G13" s="11">
        <f>SUM(G14)</f>
        <v>485.2</v>
      </c>
      <c r="H13" s="11">
        <f t="shared" si="0"/>
        <v>286.3</v>
      </c>
      <c r="I13" s="3"/>
    </row>
    <row r="14" spans="2:9" ht="65.25" thickBot="1">
      <c r="B14" s="31" t="s">
        <v>11</v>
      </c>
      <c r="C14" s="23" t="s">
        <v>13</v>
      </c>
      <c r="D14" s="10">
        <v>482.7</v>
      </c>
      <c r="E14" s="10">
        <v>775.6</v>
      </c>
      <c r="F14" s="10">
        <v>771.5</v>
      </c>
      <c r="G14" s="10">
        <v>485.2</v>
      </c>
      <c r="H14" s="10">
        <f t="shared" si="0"/>
        <v>286.3</v>
      </c>
      <c r="I14" s="3"/>
    </row>
    <row r="15" spans="2:9" ht="52.5" thickBot="1">
      <c r="B15" s="24" t="s">
        <v>14</v>
      </c>
      <c r="C15" s="17" t="s">
        <v>15</v>
      </c>
      <c r="D15" s="20">
        <f>SUM(D16+D18+D20+D22)</f>
        <v>149.9</v>
      </c>
      <c r="E15" s="20">
        <f>SUM(E16+E18+E20+E22)</f>
        <v>194.79999999999998</v>
      </c>
      <c r="F15" s="11">
        <f>SUM(F16+F18+F20+F22)</f>
        <v>178.79999999999998</v>
      </c>
      <c r="G15" s="11">
        <f>SUM(G16+G18+G20)</f>
        <v>285.20000000000005</v>
      </c>
      <c r="H15" s="11">
        <f t="shared" si="0"/>
        <v>-106.40000000000006</v>
      </c>
      <c r="I15" s="3"/>
    </row>
    <row r="16" spans="2:9" ht="38.25" customHeight="1" thickBot="1">
      <c r="B16" s="32" t="s">
        <v>16</v>
      </c>
      <c r="C16" s="18" t="s">
        <v>17</v>
      </c>
      <c r="D16" s="19">
        <v>30</v>
      </c>
      <c r="E16" s="19">
        <v>55.5</v>
      </c>
      <c r="F16" s="10">
        <v>39.5</v>
      </c>
      <c r="G16" s="10">
        <v>119.9</v>
      </c>
      <c r="H16" s="10">
        <f t="shared" si="0"/>
        <v>-80.4</v>
      </c>
      <c r="I16" s="3"/>
    </row>
    <row r="17" spans="2:9" ht="65.25" thickBot="1">
      <c r="B17" s="33" t="s">
        <v>18</v>
      </c>
      <c r="C17" s="18" t="s">
        <v>19</v>
      </c>
      <c r="D17" s="19">
        <v>30</v>
      </c>
      <c r="E17" s="19">
        <v>55.5</v>
      </c>
      <c r="F17" s="10">
        <v>55.5</v>
      </c>
      <c r="G17" s="10">
        <v>119.9</v>
      </c>
      <c r="H17" s="10">
        <f t="shared" si="0"/>
        <v>-64.4</v>
      </c>
      <c r="I17" s="3"/>
    </row>
    <row r="18" spans="2:9" ht="32.25" customHeight="1" thickBot="1">
      <c r="B18" s="26" t="s">
        <v>20</v>
      </c>
      <c r="C18" s="21" t="s">
        <v>21</v>
      </c>
      <c r="D18" s="19">
        <f>SUM(D19)</f>
        <v>30</v>
      </c>
      <c r="E18" s="19">
        <f>SUM(E19)</f>
        <v>30</v>
      </c>
      <c r="F18" s="10">
        <f>SUM(F19)</f>
        <v>30</v>
      </c>
      <c r="G18" s="10">
        <f>SUM(G19)</f>
        <v>30</v>
      </c>
      <c r="H18" s="10">
        <f t="shared" si="0"/>
        <v>0</v>
      </c>
      <c r="I18" s="3"/>
    </row>
    <row r="19" spans="2:9" ht="31.5" customHeight="1" thickBot="1">
      <c r="B19" s="34" t="s">
        <v>22</v>
      </c>
      <c r="C19" s="21" t="s">
        <v>23</v>
      </c>
      <c r="D19" s="19">
        <v>30</v>
      </c>
      <c r="E19" s="19">
        <v>30</v>
      </c>
      <c r="F19" s="10">
        <v>30</v>
      </c>
      <c r="G19" s="10">
        <v>30</v>
      </c>
      <c r="H19" s="10">
        <f t="shared" si="0"/>
        <v>0</v>
      </c>
      <c r="I19" s="3"/>
    </row>
    <row r="20" spans="2:9" ht="27" thickBot="1">
      <c r="B20" s="26" t="s">
        <v>24</v>
      </c>
      <c r="C20" s="21" t="s">
        <v>25</v>
      </c>
      <c r="D20" s="19">
        <f>SUM(D21)</f>
        <v>77.9</v>
      </c>
      <c r="E20" s="19">
        <f>SUM(E21)</f>
        <v>96.2</v>
      </c>
      <c r="F20" s="12">
        <f>SUM(F21)</f>
        <v>96.2</v>
      </c>
      <c r="G20" s="10">
        <v>135.3</v>
      </c>
      <c r="H20" s="10">
        <f>SUM(F20-G20)</f>
        <v>-39.10000000000001</v>
      </c>
      <c r="I20" s="3"/>
    </row>
    <row r="21" spans="2:9" ht="41.25" customHeight="1" thickBot="1">
      <c r="B21" s="32" t="s">
        <v>26</v>
      </c>
      <c r="C21" s="21" t="s">
        <v>27</v>
      </c>
      <c r="D21" s="19">
        <v>77.9</v>
      </c>
      <c r="E21" s="19">
        <v>96.2</v>
      </c>
      <c r="F21" s="12">
        <v>96.2</v>
      </c>
      <c r="G21" s="10">
        <v>135.3</v>
      </c>
      <c r="H21" s="10">
        <f>SUM(F21-G21)</f>
        <v>-39.10000000000001</v>
      </c>
      <c r="I21" s="3"/>
    </row>
    <row r="22" spans="2:9" ht="27" thickBot="1">
      <c r="B22" s="27" t="s">
        <v>28</v>
      </c>
      <c r="C22" s="21" t="s">
        <v>29</v>
      </c>
      <c r="D22" s="19">
        <f>SUM(D23:D24)</f>
        <v>12</v>
      </c>
      <c r="E22" s="19">
        <f>SUM(E23:E24)</f>
        <v>13.1</v>
      </c>
      <c r="F22" s="12">
        <f>SUM(F23:F24)</f>
        <v>13.1</v>
      </c>
      <c r="G22" s="10">
        <f>SUM(G23)</f>
        <v>3.9</v>
      </c>
      <c r="H22" s="10">
        <f>SUM(F22-G22)</f>
        <v>9.2</v>
      </c>
      <c r="I22" s="3"/>
    </row>
    <row r="23" spans="2:9" ht="27" thickBot="1">
      <c r="B23" s="27" t="s">
        <v>30</v>
      </c>
      <c r="C23" s="21" t="s">
        <v>31</v>
      </c>
      <c r="D23" s="19">
        <v>11.4</v>
      </c>
      <c r="E23" s="19">
        <v>11.4</v>
      </c>
      <c r="F23" s="12">
        <v>11.4</v>
      </c>
      <c r="G23" s="10">
        <v>3.9</v>
      </c>
      <c r="H23" s="10">
        <f>SUM(F23-G23)</f>
        <v>7.5</v>
      </c>
      <c r="I23" s="3"/>
    </row>
    <row r="24" spans="2:9" ht="52.5" thickBot="1">
      <c r="B24" s="27" t="s">
        <v>32</v>
      </c>
      <c r="C24" s="21" t="s">
        <v>33</v>
      </c>
      <c r="D24" s="19">
        <v>0.6</v>
      </c>
      <c r="E24" s="19">
        <v>1.7</v>
      </c>
      <c r="F24" s="12">
        <v>1.7</v>
      </c>
      <c r="G24" s="10">
        <v>0</v>
      </c>
      <c r="H24" s="10">
        <f>SUM(F24-G24)</f>
        <v>1.7</v>
      </c>
      <c r="I24" s="3"/>
    </row>
    <row r="25" spans="2:9" ht="65.25" thickBot="1">
      <c r="B25" s="24" t="s">
        <v>34</v>
      </c>
      <c r="C25" s="17" t="s">
        <v>35</v>
      </c>
      <c r="D25" s="20">
        <f>SUM(D26:D26)</f>
        <v>958.7</v>
      </c>
      <c r="E25" s="20">
        <f>SUM(E26:E26)</f>
        <v>10443.6</v>
      </c>
      <c r="F25" s="14">
        <f>SUM(F26)</f>
        <v>9985.6</v>
      </c>
      <c r="G25" s="14">
        <f>SUM(G26)</f>
        <v>5192.6</v>
      </c>
      <c r="H25" s="11">
        <f t="shared" si="0"/>
        <v>4793</v>
      </c>
      <c r="I25" s="3"/>
    </row>
    <row r="26" spans="2:9" ht="102" customHeight="1" thickBot="1">
      <c r="B26" s="26" t="s">
        <v>36</v>
      </c>
      <c r="C26" s="21" t="s">
        <v>37</v>
      </c>
      <c r="D26" s="19">
        <f>SUM(D27)</f>
        <v>958.7</v>
      </c>
      <c r="E26" s="19">
        <v>10443.6</v>
      </c>
      <c r="F26" s="12">
        <v>9985.6</v>
      </c>
      <c r="G26" s="12">
        <v>5192.6</v>
      </c>
      <c r="H26" s="10">
        <f t="shared" si="0"/>
        <v>4793</v>
      </c>
      <c r="I26" s="3"/>
    </row>
    <row r="27" spans="2:9" ht="74.25" customHeight="1" thickBot="1">
      <c r="B27" s="26" t="s">
        <v>38</v>
      </c>
      <c r="C27" s="23" t="s">
        <v>39</v>
      </c>
      <c r="D27" s="19">
        <v>958.7</v>
      </c>
      <c r="E27" s="19">
        <v>10443.7</v>
      </c>
      <c r="F27" s="12">
        <v>9985.6</v>
      </c>
      <c r="G27" s="12">
        <v>5192.6</v>
      </c>
      <c r="H27" s="10">
        <f t="shared" si="0"/>
        <v>4793</v>
      </c>
      <c r="I27" s="3"/>
    </row>
    <row r="28" spans="2:9" ht="52.5" thickBot="1">
      <c r="B28" s="35" t="s">
        <v>40</v>
      </c>
      <c r="C28" s="17" t="s">
        <v>41</v>
      </c>
      <c r="D28" s="20">
        <f>SUM(D29)</f>
        <v>4073.3</v>
      </c>
      <c r="E28" s="20">
        <f>SUM(E29)</f>
        <v>4065.9</v>
      </c>
      <c r="F28" s="14">
        <f>SUM(F29)</f>
        <v>3962.8</v>
      </c>
      <c r="G28" s="14">
        <f>SUM(G29)</f>
        <v>3883.4</v>
      </c>
      <c r="H28" s="11">
        <f t="shared" si="0"/>
        <v>79.40000000000009</v>
      </c>
      <c r="I28" s="3"/>
    </row>
    <row r="29" spans="2:9" ht="39.75" thickBot="1">
      <c r="B29" s="27" t="s">
        <v>42</v>
      </c>
      <c r="C29" s="21" t="s">
        <v>43</v>
      </c>
      <c r="D29" s="22">
        <f>SUM(D30)</f>
        <v>4073.3</v>
      </c>
      <c r="E29" s="22">
        <f>SUM(E30)</f>
        <v>4065.9</v>
      </c>
      <c r="F29" s="12">
        <v>3962.8</v>
      </c>
      <c r="G29" s="12">
        <v>3883.4</v>
      </c>
      <c r="H29" s="10">
        <f t="shared" si="0"/>
        <v>79.40000000000009</v>
      </c>
      <c r="I29" s="3"/>
    </row>
    <row r="30" spans="2:9" ht="67.5" customHeight="1" thickBot="1">
      <c r="B30" s="27" t="s">
        <v>44</v>
      </c>
      <c r="C30" s="21" t="s">
        <v>45</v>
      </c>
      <c r="D30" s="19">
        <v>4073.3</v>
      </c>
      <c r="E30" s="19">
        <v>4065.9</v>
      </c>
      <c r="F30" s="12">
        <v>3962.8</v>
      </c>
      <c r="G30" s="12">
        <v>3883.4</v>
      </c>
      <c r="H30" s="10">
        <f t="shared" si="0"/>
        <v>79.40000000000009</v>
      </c>
      <c r="I30" s="3"/>
    </row>
    <row r="31" spans="2:9" ht="80.25" customHeight="1" thickBot="1">
      <c r="B31" s="24" t="s">
        <v>46</v>
      </c>
      <c r="C31" s="17" t="s">
        <v>47</v>
      </c>
      <c r="D31" s="20">
        <f>SUM(D32)</f>
        <v>5031.6</v>
      </c>
      <c r="E31" s="20">
        <f>SUM(E32)</f>
        <v>614.5</v>
      </c>
      <c r="F31" s="14">
        <v>614.5</v>
      </c>
      <c r="G31" s="14">
        <v>1018.2</v>
      </c>
      <c r="H31" s="11">
        <f t="shared" si="0"/>
        <v>-403.70000000000005</v>
      </c>
      <c r="I31" s="3"/>
    </row>
    <row r="32" spans="2:9" ht="83.25" customHeight="1" thickBot="1">
      <c r="B32" s="32" t="s">
        <v>48</v>
      </c>
      <c r="C32" s="21" t="s">
        <v>49</v>
      </c>
      <c r="D32" s="19">
        <f>SUM(D33)</f>
        <v>5031.6</v>
      </c>
      <c r="E32" s="19">
        <f>SUM(E33)</f>
        <v>614.5</v>
      </c>
      <c r="F32" s="12">
        <v>614.5</v>
      </c>
      <c r="G32" s="12">
        <v>1018.2</v>
      </c>
      <c r="H32" s="10">
        <f t="shared" si="0"/>
        <v>-403.70000000000005</v>
      </c>
      <c r="I32" s="3"/>
    </row>
    <row r="33" spans="2:9" ht="102.75" customHeight="1" thickBot="1">
      <c r="B33" s="27" t="s">
        <v>50</v>
      </c>
      <c r="C33" s="23" t="s">
        <v>51</v>
      </c>
      <c r="D33" s="19">
        <v>5031.6</v>
      </c>
      <c r="E33" s="19">
        <v>614.5</v>
      </c>
      <c r="F33" s="12">
        <v>614.5</v>
      </c>
      <c r="G33" s="12">
        <v>1018.2</v>
      </c>
      <c r="H33" s="10">
        <f t="shared" si="0"/>
        <v>-403.70000000000005</v>
      </c>
      <c r="I33" s="3"/>
    </row>
    <row r="34" spans="2:9" ht="68.25" customHeight="1" thickBot="1">
      <c r="B34" s="24" t="s">
        <v>52</v>
      </c>
      <c r="C34" s="17" t="s">
        <v>53</v>
      </c>
      <c r="D34" s="20">
        <f>SUM(D35+D37+D39+D41)</f>
        <v>5930.3</v>
      </c>
      <c r="E34" s="20">
        <f>SUM(E35+E37+E39+E41+E43+E45+E47)</f>
        <v>7541.599999999999</v>
      </c>
      <c r="F34" s="20">
        <f>SUM(F35+F37+F39+F41+F43+F45+F47)</f>
        <v>7454.8</v>
      </c>
      <c r="G34" s="14">
        <v>8374.5</v>
      </c>
      <c r="H34" s="11">
        <f t="shared" si="0"/>
        <v>-919.6999999999998</v>
      </c>
      <c r="I34" s="3"/>
    </row>
    <row r="35" spans="2:9" ht="39.75" thickBot="1">
      <c r="B35" s="26" t="s">
        <v>54</v>
      </c>
      <c r="C35" s="23" t="s">
        <v>55</v>
      </c>
      <c r="D35" s="19">
        <f>SUM(D36)</f>
        <v>2568.1</v>
      </c>
      <c r="E35" s="19">
        <f>SUM(E36)</f>
        <v>2888.1</v>
      </c>
      <c r="F35" s="12">
        <f>SUM(F36)</f>
        <v>2847.6</v>
      </c>
      <c r="G35" s="12">
        <v>2739</v>
      </c>
      <c r="H35" s="10">
        <f t="shared" si="0"/>
        <v>108.59999999999991</v>
      </c>
      <c r="I35" s="3"/>
    </row>
    <row r="36" spans="2:9" ht="35.25" customHeight="1" thickBot="1">
      <c r="B36" s="26" t="s">
        <v>56</v>
      </c>
      <c r="C36" s="23" t="s">
        <v>57</v>
      </c>
      <c r="D36" s="19">
        <v>2568.1</v>
      </c>
      <c r="E36" s="19">
        <v>2888.1</v>
      </c>
      <c r="F36" s="12">
        <v>2847.6</v>
      </c>
      <c r="G36" s="12">
        <v>2739</v>
      </c>
      <c r="H36" s="10">
        <f t="shared" si="0"/>
        <v>108.59999999999991</v>
      </c>
      <c r="I36" s="3"/>
    </row>
    <row r="37" spans="2:9" ht="39.75" thickBot="1">
      <c r="B37" s="36" t="s">
        <v>58</v>
      </c>
      <c r="C37" s="23" t="s">
        <v>59</v>
      </c>
      <c r="D37" s="19">
        <f>SUM(D38)</f>
        <v>2415.5</v>
      </c>
      <c r="E37" s="19">
        <f>SUM(E38)</f>
        <v>3015.2</v>
      </c>
      <c r="F37" s="12">
        <f>SUM(F38)</f>
        <v>2968.9</v>
      </c>
      <c r="G37" s="12">
        <v>3231.3</v>
      </c>
      <c r="H37" s="10">
        <f t="shared" si="0"/>
        <v>-262.4000000000001</v>
      </c>
      <c r="I37" s="3"/>
    </row>
    <row r="38" spans="2:9" ht="40.5" customHeight="1" thickBot="1">
      <c r="B38" s="36" t="s">
        <v>60</v>
      </c>
      <c r="C38" s="23" t="s">
        <v>61</v>
      </c>
      <c r="D38" s="19">
        <v>2415.5</v>
      </c>
      <c r="E38" s="19">
        <v>3015.2</v>
      </c>
      <c r="F38" s="12">
        <v>2968.9</v>
      </c>
      <c r="G38" s="12">
        <v>3231.6</v>
      </c>
      <c r="H38" s="10">
        <f t="shared" si="0"/>
        <v>-262.6999999999998</v>
      </c>
      <c r="I38" s="3"/>
    </row>
    <row r="39" spans="2:9" ht="58.5" customHeight="1" thickBot="1">
      <c r="B39" s="27" t="s">
        <v>62</v>
      </c>
      <c r="C39" s="23" t="s">
        <v>63</v>
      </c>
      <c r="D39" s="19">
        <f>SUM(D40)</f>
        <v>748</v>
      </c>
      <c r="E39" s="19">
        <f>SUM(E40)</f>
        <v>748</v>
      </c>
      <c r="F39" s="12">
        <f>SUM(F40:F40)</f>
        <v>748</v>
      </c>
      <c r="G39" s="12">
        <f>SUM(G40:G40)</f>
        <v>153.1</v>
      </c>
      <c r="H39" s="10">
        <f>SUM(F39-G39)</f>
        <v>594.9</v>
      </c>
      <c r="I39" s="3"/>
    </row>
    <row r="40" spans="2:9" ht="40.5" customHeight="1" thickBot="1">
      <c r="B40" s="27" t="s">
        <v>64</v>
      </c>
      <c r="C40" s="23" t="s">
        <v>65</v>
      </c>
      <c r="D40" s="19">
        <v>748</v>
      </c>
      <c r="E40" s="19">
        <v>748</v>
      </c>
      <c r="F40" s="12">
        <v>748</v>
      </c>
      <c r="G40" s="12">
        <v>153.1</v>
      </c>
      <c r="H40" s="10">
        <f>SUM(F40-G40)</f>
        <v>594.9</v>
      </c>
      <c r="I40" s="3"/>
    </row>
    <row r="41" spans="2:9" ht="65.25" thickBot="1">
      <c r="B41" s="27" t="s">
        <v>66</v>
      </c>
      <c r="C41" s="23" t="s">
        <v>67</v>
      </c>
      <c r="D41" s="19">
        <f>SUM(D42)</f>
        <v>198.7</v>
      </c>
      <c r="E41" s="19">
        <f>SUM(E42)</f>
        <v>198.7</v>
      </c>
      <c r="F41" s="12">
        <f>SUM(F42)</f>
        <v>198.7</v>
      </c>
      <c r="G41" s="12">
        <v>108.6</v>
      </c>
      <c r="H41" s="10">
        <f t="shared" si="0"/>
        <v>90.1</v>
      </c>
      <c r="I41" s="3"/>
    </row>
    <row r="42" spans="2:9" ht="53.25" customHeight="1" thickBot="1">
      <c r="B42" s="27" t="s">
        <v>68</v>
      </c>
      <c r="C42" s="23" t="s">
        <v>69</v>
      </c>
      <c r="D42" s="19">
        <v>198.7</v>
      </c>
      <c r="E42" s="19">
        <v>198.7</v>
      </c>
      <c r="F42" s="12">
        <v>198.7</v>
      </c>
      <c r="G42" s="12">
        <v>140.5</v>
      </c>
      <c r="H42" s="10">
        <f t="shared" si="0"/>
        <v>58.19999999999999</v>
      </c>
      <c r="I42" s="3"/>
    </row>
    <row r="43" spans="2:9" ht="57.75" customHeight="1" thickBot="1">
      <c r="B43" s="27" t="s">
        <v>70</v>
      </c>
      <c r="C43" s="23" t="s">
        <v>71</v>
      </c>
      <c r="D43" s="19">
        <f>SUM(D44)</f>
        <v>0</v>
      </c>
      <c r="E43" s="19">
        <f>SUM(E44)</f>
        <v>500</v>
      </c>
      <c r="F43" s="12">
        <f>SUM(F44)</f>
        <v>500</v>
      </c>
      <c r="G43" s="12">
        <v>200</v>
      </c>
      <c r="H43" s="10">
        <f t="shared" si="0"/>
        <v>300</v>
      </c>
      <c r="I43" s="3"/>
    </row>
    <row r="44" spans="2:9" ht="49.5" customHeight="1" thickBot="1">
      <c r="B44" s="27" t="s">
        <v>72</v>
      </c>
      <c r="C44" s="23" t="s">
        <v>73</v>
      </c>
      <c r="D44" s="19">
        <v>0</v>
      </c>
      <c r="E44" s="19">
        <v>500</v>
      </c>
      <c r="F44" s="12">
        <v>500</v>
      </c>
      <c r="G44" s="12">
        <v>200</v>
      </c>
      <c r="H44" s="10">
        <f t="shared" si="0"/>
        <v>300</v>
      </c>
      <c r="I44" s="3"/>
    </row>
    <row r="45" spans="2:9" ht="40.5" customHeight="1" thickBot="1">
      <c r="B45" s="27" t="s">
        <v>74</v>
      </c>
      <c r="C45" s="23" t="s">
        <v>75</v>
      </c>
      <c r="D45" s="19">
        <f>SUM(D46)</f>
        <v>0</v>
      </c>
      <c r="E45" s="19">
        <f>SUM(E46)</f>
        <v>98</v>
      </c>
      <c r="F45" s="12">
        <v>98</v>
      </c>
      <c r="G45" s="12">
        <v>0</v>
      </c>
      <c r="H45" s="10">
        <f t="shared" si="0"/>
        <v>98</v>
      </c>
      <c r="I45" s="3"/>
    </row>
    <row r="46" spans="2:9" ht="79.5" customHeight="1" thickBot="1">
      <c r="B46" s="27" t="s">
        <v>76</v>
      </c>
      <c r="C46" s="23" t="s">
        <v>77</v>
      </c>
      <c r="D46" s="19">
        <v>0</v>
      </c>
      <c r="E46" s="19">
        <v>98</v>
      </c>
      <c r="F46" s="12">
        <v>98</v>
      </c>
      <c r="G46" s="12">
        <v>0</v>
      </c>
      <c r="H46" s="10">
        <f>SUM(F46-G46)</f>
        <v>98</v>
      </c>
      <c r="I46" s="3"/>
    </row>
    <row r="47" spans="2:9" ht="79.5" customHeight="1" thickBot="1">
      <c r="B47" s="27" t="s">
        <v>78</v>
      </c>
      <c r="C47" s="23" t="s">
        <v>79</v>
      </c>
      <c r="D47" s="19">
        <f>SUM(D48)</f>
        <v>0</v>
      </c>
      <c r="E47" s="19">
        <f>SUM(E48)</f>
        <v>93.6</v>
      </c>
      <c r="F47" s="12">
        <f>SUM(F48)</f>
        <v>93.6</v>
      </c>
      <c r="G47" s="12">
        <v>0</v>
      </c>
      <c r="H47" s="10">
        <f>SUM(F47-G47)</f>
        <v>93.6</v>
      </c>
      <c r="I47" s="3"/>
    </row>
    <row r="48" spans="2:9" ht="79.5" customHeight="1" thickBot="1">
      <c r="B48" s="27" t="s">
        <v>80</v>
      </c>
      <c r="C48" s="23" t="s">
        <v>81</v>
      </c>
      <c r="D48" s="19">
        <v>0</v>
      </c>
      <c r="E48" s="19">
        <v>93.6</v>
      </c>
      <c r="F48" s="12">
        <v>93.6</v>
      </c>
      <c r="G48" s="12">
        <v>0</v>
      </c>
      <c r="H48" s="10">
        <f>SUM(F48-G48)</f>
        <v>93.6</v>
      </c>
      <c r="I48" s="3"/>
    </row>
    <row r="49" spans="2:9" ht="79.5" customHeight="1" thickBot="1">
      <c r="B49" s="24" t="s">
        <v>82</v>
      </c>
      <c r="C49" s="25" t="s">
        <v>83</v>
      </c>
      <c r="D49" s="20">
        <f>SUM(D50+D52)</f>
        <v>43.7</v>
      </c>
      <c r="E49" s="20">
        <f>SUM(E50+E52)</f>
        <v>43.7</v>
      </c>
      <c r="F49" s="14">
        <f>SUM(F50+F52)</f>
        <v>0</v>
      </c>
      <c r="G49" s="14">
        <v>0</v>
      </c>
      <c r="H49" s="11">
        <f>SUM(F49-G49)</f>
        <v>0</v>
      </c>
      <c r="I49" s="3"/>
    </row>
    <row r="50" spans="2:9" ht="69" customHeight="1" thickBot="1">
      <c r="B50" s="26" t="s">
        <v>84</v>
      </c>
      <c r="C50" s="23" t="s">
        <v>85</v>
      </c>
      <c r="D50" s="19">
        <f>SUM(D51)</f>
        <v>26.1</v>
      </c>
      <c r="E50" s="19">
        <f>SUM(E51)</f>
        <v>26.1</v>
      </c>
      <c r="F50" s="12">
        <v>0</v>
      </c>
      <c r="G50" s="12">
        <v>0</v>
      </c>
      <c r="H50" s="10">
        <f t="shared" si="0"/>
        <v>0</v>
      </c>
      <c r="I50" s="3"/>
    </row>
    <row r="51" spans="2:9" ht="69" customHeight="1" thickBot="1">
      <c r="B51" s="26" t="s">
        <v>86</v>
      </c>
      <c r="C51" s="28" t="s">
        <v>87</v>
      </c>
      <c r="D51" s="19">
        <v>26.1</v>
      </c>
      <c r="E51" s="19">
        <v>26.1</v>
      </c>
      <c r="F51" s="12">
        <v>0</v>
      </c>
      <c r="G51" s="12">
        <f>SUM(G59)</f>
        <v>0</v>
      </c>
      <c r="H51" s="10">
        <f>SUM(F51-G51)</f>
        <v>0</v>
      </c>
      <c r="I51" s="3"/>
    </row>
    <row r="52" spans="2:9" ht="69" customHeight="1" thickBot="1">
      <c r="B52" s="27" t="s">
        <v>88</v>
      </c>
      <c r="C52" s="23" t="s">
        <v>89</v>
      </c>
      <c r="D52" s="19">
        <f>SUM(D53)</f>
        <v>17.6</v>
      </c>
      <c r="E52" s="19">
        <f>SUM(E53)</f>
        <v>17.6</v>
      </c>
      <c r="F52" s="12">
        <f>SUM(F53)</f>
        <v>0</v>
      </c>
      <c r="G52" s="12">
        <v>0</v>
      </c>
      <c r="H52" s="10">
        <f>SUM(F52-G52)</f>
        <v>0</v>
      </c>
      <c r="I52" s="3"/>
    </row>
    <row r="53" spans="2:9" ht="69" customHeight="1" thickBot="1">
      <c r="B53" s="27" t="s">
        <v>90</v>
      </c>
      <c r="C53" s="23" t="s">
        <v>91</v>
      </c>
      <c r="D53" s="19">
        <v>17.6</v>
      </c>
      <c r="E53" s="19">
        <v>17.6</v>
      </c>
      <c r="F53" s="12">
        <v>0</v>
      </c>
      <c r="G53" s="12">
        <v>0</v>
      </c>
      <c r="H53" s="10">
        <f>SUM(F53-G53)</f>
        <v>0</v>
      </c>
      <c r="I53" s="3"/>
    </row>
    <row r="54" spans="2:9" ht="69" customHeight="1" thickBot="1">
      <c r="B54" s="24" t="s">
        <v>92</v>
      </c>
      <c r="C54" s="25" t="s">
        <v>93</v>
      </c>
      <c r="D54" s="20">
        <f aca="true" t="shared" si="1" ref="D54:F55">SUM(D55)</f>
        <v>0</v>
      </c>
      <c r="E54" s="20">
        <f t="shared" si="1"/>
        <v>3754.4</v>
      </c>
      <c r="F54" s="14">
        <f t="shared" si="1"/>
        <v>3754.4</v>
      </c>
      <c r="G54" s="14">
        <v>0</v>
      </c>
      <c r="H54" s="11">
        <f>SUM(F54-G54)</f>
        <v>3754.4</v>
      </c>
      <c r="I54" s="3"/>
    </row>
    <row r="55" spans="2:9" ht="69" customHeight="1" thickBot="1">
      <c r="B55" s="26" t="s">
        <v>94</v>
      </c>
      <c r="C55" s="23" t="s">
        <v>95</v>
      </c>
      <c r="D55" s="19">
        <f t="shared" si="1"/>
        <v>0</v>
      </c>
      <c r="E55" s="19">
        <f t="shared" si="1"/>
        <v>3754.4</v>
      </c>
      <c r="F55" s="12">
        <f t="shared" si="1"/>
        <v>3754.4</v>
      </c>
      <c r="G55" s="12">
        <v>0</v>
      </c>
      <c r="H55" s="10">
        <f>SUM(F55-G55)</f>
        <v>3754.4</v>
      </c>
      <c r="I55" s="3"/>
    </row>
    <row r="56" spans="2:9" ht="69" customHeight="1" thickBot="1">
      <c r="B56" s="27" t="s">
        <v>96</v>
      </c>
      <c r="C56" s="28" t="s">
        <v>97</v>
      </c>
      <c r="D56" s="19">
        <v>0</v>
      </c>
      <c r="E56" s="19">
        <v>3754.4</v>
      </c>
      <c r="F56" s="12">
        <v>3754.4</v>
      </c>
      <c r="G56" s="12">
        <v>0</v>
      </c>
      <c r="H56" s="10">
        <v>619.4</v>
      </c>
      <c r="I56" s="3"/>
    </row>
    <row r="57" spans="2:9" ht="69" customHeight="1" thickBot="1">
      <c r="B57" s="24" t="s">
        <v>98</v>
      </c>
      <c r="C57" s="25" t="s">
        <v>99</v>
      </c>
      <c r="D57" s="20">
        <f aca="true" t="shared" si="2" ref="D57:F58">SUM(D58)</f>
        <v>0</v>
      </c>
      <c r="E57" s="20">
        <f t="shared" si="2"/>
        <v>286.5</v>
      </c>
      <c r="F57" s="14">
        <f t="shared" si="2"/>
        <v>286.5</v>
      </c>
      <c r="G57" s="14">
        <v>0</v>
      </c>
      <c r="H57" s="11">
        <v>157.4</v>
      </c>
      <c r="I57" s="3"/>
    </row>
    <row r="58" spans="2:9" ht="69" customHeight="1" thickBot="1">
      <c r="B58" s="26" t="s">
        <v>100</v>
      </c>
      <c r="C58" s="23" t="s">
        <v>101</v>
      </c>
      <c r="D58" s="19">
        <f t="shared" si="2"/>
        <v>0</v>
      </c>
      <c r="E58" s="19">
        <f t="shared" si="2"/>
        <v>286.5</v>
      </c>
      <c r="F58" s="12">
        <f t="shared" si="2"/>
        <v>286.5</v>
      </c>
      <c r="G58" s="12">
        <v>0</v>
      </c>
      <c r="H58" s="10">
        <v>157.4</v>
      </c>
      <c r="I58" s="3"/>
    </row>
    <row r="59" spans="2:9" ht="69" customHeight="1" thickBot="1">
      <c r="B59" s="27" t="s">
        <v>102</v>
      </c>
      <c r="C59" s="28" t="s">
        <v>103</v>
      </c>
      <c r="D59" s="19">
        <v>0</v>
      </c>
      <c r="E59" s="19">
        <v>286.5</v>
      </c>
      <c r="F59" s="12">
        <v>286.5</v>
      </c>
      <c r="G59" s="12">
        <v>0</v>
      </c>
      <c r="H59" s="10">
        <v>157.4</v>
      </c>
      <c r="I59" s="3"/>
    </row>
    <row r="60" spans="2:9" ht="33.75" customHeight="1" thickBot="1">
      <c r="B60" s="37"/>
      <c r="C60" s="6" t="s">
        <v>0</v>
      </c>
      <c r="D60" s="11">
        <f>SUM(D11+D13+D15+D25+D28+D31+D34+D49+D54+D57)</f>
        <v>16880.2</v>
      </c>
      <c r="E60" s="11">
        <f>SUM(E11+E13+E15+E25+E28+E31+E34+E49+E54+E57)</f>
        <v>28808.000000000004</v>
      </c>
      <c r="F60" s="11">
        <f>SUM(F11+F13+F15+F25+F28+F31+F34+F49+F54+F57)</f>
        <v>28072.2</v>
      </c>
      <c r="G60" s="11">
        <f>SUM(G11+G13+G15+G25+G28+G34+G49+G57)</f>
        <v>18484.7</v>
      </c>
      <c r="H60" s="11">
        <f t="shared" si="0"/>
        <v>9587.5</v>
      </c>
      <c r="I60" s="3"/>
    </row>
  </sheetData>
  <sheetProtection/>
  <mergeCells count="10">
    <mergeCell ref="E3:H3"/>
    <mergeCell ref="E4:H4"/>
    <mergeCell ref="E7:E8"/>
    <mergeCell ref="D7:D8"/>
    <mergeCell ref="B7:B9"/>
    <mergeCell ref="G7:G9"/>
    <mergeCell ref="B5:G5"/>
    <mergeCell ref="H7:H9"/>
    <mergeCell ref="C7:C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Каленюк</dc:creator>
  <cp:keywords/>
  <dc:description/>
  <cp:lastModifiedBy>Дмитрий Каленюк</cp:lastModifiedBy>
  <cp:lastPrinted>2015-09-11T11:05:35Z</cp:lastPrinted>
  <dcterms:created xsi:type="dcterms:W3CDTF">2015-09-04T09:01:22Z</dcterms:created>
  <dcterms:modified xsi:type="dcterms:W3CDTF">2017-04-26T11:27:42Z</dcterms:modified>
  <cp:category/>
  <cp:version/>
  <cp:contentType/>
  <cp:contentStatus/>
</cp:coreProperties>
</file>